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050733\共有\SZ180400環境保全課\01環境対策\02水質汚濁\発生源\届出様式等\自主検査報告書\自主検査結果(電子報告版）R3.4.19\HP使用\"/>
    </mc:Choice>
  </mc:AlternateContent>
  <bookViews>
    <workbookView xWindow="0" yWindow="0" windowWidth="20490" windowHeight="7530"/>
  </bookViews>
  <sheets>
    <sheet name="記入例(日最大50㎥以上)" sheetId="1" r:id="rId1"/>
  </sheets>
  <definedNames>
    <definedName name="_xlnm.Print_Area" localSheetId="0">'記入例(日最大50㎥以上)'!$A$1:$W$42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V16" i="1" s="1"/>
  <c r="N4" i="1" l="1"/>
  <c r="P34" i="1" l="1"/>
  <c r="P33" i="1"/>
  <c r="N3" i="1"/>
  <c r="U12" i="1"/>
  <c r="V12" i="1" s="1"/>
  <c r="U20" i="1"/>
  <c r="V20" i="1" s="1"/>
  <c r="U24" i="1"/>
  <c r="V24" i="1" s="1"/>
  <c r="S24" i="1"/>
  <c r="T24" i="1" s="1"/>
  <c r="S20" i="1"/>
  <c r="T20" i="1" s="1"/>
  <c r="S16" i="1"/>
  <c r="T16" i="1" s="1"/>
  <c r="S12" i="1"/>
  <c r="T12" i="1" s="1"/>
  <c r="Q24" i="1"/>
  <c r="R24" i="1" s="1"/>
  <c r="Q20" i="1"/>
  <c r="R20" i="1" s="1"/>
  <c r="Q16" i="1"/>
  <c r="R16" i="1" s="1"/>
  <c r="Q12" i="1"/>
  <c r="R12" i="1" s="1"/>
  <c r="R34" i="1" l="1"/>
  <c r="T34" i="1"/>
  <c r="V34" i="1"/>
  <c r="T33" i="1" l="1"/>
  <c r="Q33" i="1" l="1"/>
  <c r="U33" i="1" l="1"/>
  <c r="R33" i="1" l="1"/>
  <c r="S33" i="1"/>
  <c r="V33" i="1" l="1"/>
</calcChain>
</file>

<file path=xl/sharedStrings.xml><?xml version="1.0" encoding="utf-8"?>
<sst xmlns="http://schemas.openxmlformats.org/spreadsheetml/2006/main" count="77" uniqueCount="59">
  <si>
    <t>日</t>
    <rPh sb="0" eb="1">
      <t>ニチ</t>
    </rPh>
    <phoneticPr fontId="1"/>
  </si>
  <si>
    <t>測定日</t>
    <rPh sb="0" eb="2">
      <t>ソクテイ</t>
    </rPh>
    <rPh sb="2" eb="3">
      <t>ヒ</t>
    </rPh>
    <phoneticPr fontId="1"/>
  </si>
  <si>
    <t>ＣＯＤ</t>
    <phoneticPr fontId="1"/>
  </si>
  <si>
    <t>Ｔ－Ｎ</t>
    <phoneticPr fontId="1"/>
  </si>
  <si>
    <t>Ｔ－Ｐ</t>
    <phoneticPr fontId="1"/>
  </si>
  <si>
    <t>特定排出水量
（㎥/日）</t>
    <rPh sb="0" eb="2">
      <t>トクテイ</t>
    </rPh>
    <rPh sb="2" eb="4">
      <t>ハイシュツ</t>
    </rPh>
    <rPh sb="4" eb="5">
      <t>スイ</t>
    </rPh>
    <rPh sb="5" eb="6">
      <t>リョウ</t>
    </rPh>
    <rPh sb="8" eb="11">
      <t>リッポウメートル・ニチ</t>
    </rPh>
    <phoneticPr fontId="1"/>
  </si>
  <si>
    <t>工場・事業場名</t>
    <rPh sb="0" eb="2">
      <t>コウジョウ</t>
    </rPh>
    <rPh sb="3" eb="5">
      <t>ジギョウ</t>
    </rPh>
    <rPh sb="5" eb="6">
      <t>ジョウ</t>
    </rPh>
    <rPh sb="6" eb="7">
      <t>メイ</t>
    </rPh>
    <phoneticPr fontId="1"/>
  </si>
  <si>
    <t>排水口の名称</t>
    <rPh sb="0" eb="2">
      <t>ハイスイ</t>
    </rPh>
    <rPh sb="2" eb="3">
      <t>クチ</t>
    </rPh>
    <rPh sb="4" eb="6">
      <t>メイショウ</t>
    </rPh>
    <phoneticPr fontId="1"/>
  </si>
  <si>
    <t>項目</t>
    <rPh sb="0" eb="2">
      <t>コウモク</t>
    </rPh>
    <phoneticPr fontId="1"/>
  </si>
  <si>
    <t>測定回数</t>
    <rPh sb="0" eb="2">
      <t>ソクテイ</t>
    </rPh>
    <rPh sb="2" eb="4">
      <t>カイスウ</t>
    </rPh>
    <phoneticPr fontId="1"/>
  </si>
  <si>
    <t>測定値</t>
    <rPh sb="0" eb="2">
      <t>ソクテイ</t>
    </rPh>
    <rPh sb="2" eb="3">
      <t>チ</t>
    </rPh>
    <phoneticPr fontId="1"/>
  </si>
  <si>
    <t>平均</t>
    <rPh sb="0" eb="2">
      <t>ヘイキン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</si>
  <si>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</si>
  <si>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</si>
  <si>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〇測定結果の概要</t>
    <rPh sb="1" eb="3">
      <t>ソクテイ</t>
    </rPh>
    <rPh sb="3" eb="5">
      <t>ケッカ</t>
    </rPh>
    <rPh sb="6" eb="8">
      <t>ガイヨウ</t>
    </rPh>
    <phoneticPr fontId="1"/>
  </si>
  <si>
    <t>〇水質測定記録表</t>
    <rPh sb="1" eb="3">
      <t>スイシツ</t>
    </rPh>
    <rPh sb="3" eb="5">
      <t>ソクテイ</t>
    </rPh>
    <rPh sb="5" eb="7">
      <t>キロク</t>
    </rPh>
    <rPh sb="7" eb="8">
      <t>ヒョウ</t>
    </rPh>
    <phoneticPr fontId="1"/>
  </si>
  <si>
    <t>測定場所</t>
    <rPh sb="0" eb="2">
      <t>ソクテイ</t>
    </rPh>
    <rPh sb="2" eb="4">
      <t>バショ</t>
    </rPh>
    <phoneticPr fontId="1"/>
  </si>
  <si>
    <t>名称</t>
    <rPh sb="0" eb="2">
      <t>メイショウ</t>
    </rPh>
    <phoneticPr fontId="1"/>
  </si>
  <si>
    <t>排水量(㎥/日)</t>
    <rPh sb="0" eb="2">
      <t>ハイスイ</t>
    </rPh>
    <rPh sb="2" eb="3">
      <t>リョウ</t>
    </rPh>
    <rPh sb="4" eb="7">
      <t>リッポウメートル・ニチ</t>
    </rPh>
    <phoneticPr fontId="1"/>
  </si>
  <si>
    <t>測定項目</t>
    <rPh sb="0" eb="2">
      <t>ソクテイ</t>
    </rPh>
    <rPh sb="2" eb="4">
      <t>コウモク</t>
    </rPh>
    <phoneticPr fontId="1"/>
  </si>
  <si>
    <t>ｐＨ</t>
    <phoneticPr fontId="1"/>
  </si>
  <si>
    <t>ＢＯＤ</t>
    <phoneticPr fontId="1"/>
  </si>
  <si>
    <t>ＳＳ</t>
    <phoneticPr fontId="1"/>
  </si>
  <si>
    <t>大腸菌</t>
    <rPh sb="0" eb="3">
      <t>ダイチョウキン</t>
    </rPh>
    <phoneticPr fontId="1"/>
  </si>
  <si>
    <t>分析者</t>
    <rPh sb="0" eb="2">
      <t>ブンセキ</t>
    </rPh>
    <rPh sb="2" eb="3">
      <t>シャ</t>
    </rPh>
    <phoneticPr fontId="1"/>
  </si>
  <si>
    <t>基準不適合回数</t>
    <rPh sb="0" eb="2">
      <t>キジュン</t>
    </rPh>
    <rPh sb="2" eb="5">
      <t>フテキゴウ</t>
    </rPh>
    <rPh sb="5" eb="7">
      <t>カイスウ</t>
    </rPh>
    <phoneticPr fontId="1"/>
  </si>
  <si>
    <t>№１</t>
    <phoneticPr fontId="1"/>
  </si>
  <si>
    <t>ｐＨ</t>
    <phoneticPr fontId="1"/>
  </si>
  <si>
    <t>ＢＯＤ</t>
    <phoneticPr fontId="1"/>
  </si>
  <si>
    <t>ＣＯＤ</t>
    <phoneticPr fontId="1"/>
  </si>
  <si>
    <t>ＳＳ</t>
    <phoneticPr fontId="1"/>
  </si>
  <si>
    <t>Ｔ－Ｎ</t>
    <phoneticPr fontId="1"/>
  </si>
  <si>
    <t>Ｔ－Ｐ</t>
    <phoneticPr fontId="1"/>
  </si>
  <si>
    <t>大腸菌</t>
    <rPh sb="0" eb="3">
      <t>ダイチョウキン</t>
    </rPh>
    <phoneticPr fontId="1"/>
  </si>
  <si>
    <t>〇〇</t>
    <phoneticPr fontId="1"/>
  </si>
  <si>
    <t>測定日数</t>
    <rPh sb="0" eb="2">
      <t>ソクテイ</t>
    </rPh>
    <rPh sb="2" eb="4">
      <t>ニッスウ</t>
    </rPh>
    <phoneticPr fontId="1"/>
  </si>
  <si>
    <t>場所</t>
    <rPh sb="0" eb="2">
      <t>バショ</t>
    </rPh>
    <phoneticPr fontId="1"/>
  </si>
  <si>
    <t>平均</t>
    <rPh sb="0" eb="2">
      <t>ヘイキン</t>
    </rPh>
    <phoneticPr fontId="1"/>
  </si>
  <si>
    <t>月間平均値</t>
    <rPh sb="0" eb="2">
      <t>ゲッカン</t>
    </rPh>
    <rPh sb="2" eb="5">
      <t>ヘイキンチ</t>
    </rPh>
    <phoneticPr fontId="1"/>
  </si>
  <si>
    <t>月間最大値</t>
    <rPh sb="0" eb="2">
      <t>ゲッカン</t>
    </rPh>
    <rPh sb="2" eb="4">
      <t>サイダイ</t>
    </rPh>
    <rPh sb="4" eb="5">
      <t>チ</t>
    </rPh>
    <phoneticPr fontId="1"/>
  </si>
  <si>
    <t>〇</t>
    <phoneticPr fontId="1"/>
  </si>
  <si>
    <t>※汚濁負荷量を各排水口ごとに測定している場合は、それぞれの排水口ごとに記載してください。</t>
    <rPh sb="1" eb="3">
      <t>オダク</t>
    </rPh>
    <rPh sb="3" eb="5">
      <t>フカ</t>
    </rPh>
    <rPh sb="5" eb="6">
      <t>リョウ</t>
    </rPh>
    <rPh sb="7" eb="8">
      <t>カク</t>
    </rPh>
    <rPh sb="8" eb="10">
      <t>ハイスイ</t>
    </rPh>
    <rPh sb="10" eb="11">
      <t>クチ</t>
    </rPh>
    <rPh sb="14" eb="16">
      <t>ソクテイ</t>
    </rPh>
    <rPh sb="20" eb="22">
      <t>バアイ</t>
    </rPh>
    <rPh sb="29" eb="31">
      <t>ハイスイ</t>
    </rPh>
    <rPh sb="31" eb="32">
      <t>クチ</t>
    </rPh>
    <rPh sb="35" eb="37">
      <t>キサイ</t>
    </rPh>
    <phoneticPr fontId="1"/>
  </si>
  <si>
    <t>稼働日数</t>
    <rPh sb="0" eb="2">
      <t>カドウ</t>
    </rPh>
    <rPh sb="2" eb="3">
      <t>ニチ</t>
    </rPh>
    <rPh sb="3" eb="4">
      <t>スウ</t>
    </rPh>
    <phoneticPr fontId="1"/>
  </si>
  <si>
    <t>〇〇マンション</t>
    <phoneticPr fontId="1"/>
  </si>
  <si>
    <t>ＣＯＤ(mg/L)</t>
    <phoneticPr fontId="1"/>
  </si>
  <si>
    <t>ＣＯＤ汚濁負荷量（kg/日）</t>
    <rPh sb="3" eb="5">
      <t>オダク</t>
    </rPh>
    <rPh sb="5" eb="7">
      <t>フカ</t>
    </rPh>
    <rPh sb="7" eb="8">
      <t>リョウ</t>
    </rPh>
    <phoneticPr fontId="1"/>
  </si>
  <si>
    <t>T-N
(mg/L)</t>
    <phoneticPr fontId="1"/>
  </si>
  <si>
    <t>T-N汚濁負荷量（kg/日）</t>
    <rPh sb="3" eb="5">
      <t>オダク</t>
    </rPh>
    <rPh sb="5" eb="7">
      <t>フカ</t>
    </rPh>
    <rPh sb="7" eb="8">
      <t>リョウ</t>
    </rPh>
    <phoneticPr fontId="1"/>
  </si>
  <si>
    <t>T-P
(mg/L)</t>
    <phoneticPr fontId="1"/>
  </si>
  <si>
    <t>T-P
汚濁負荷量（kg/日）</t>
    <rPh sb="4" eb="6">
      <t>オダク</t>
    </rPh>
    <rPh sb="6" eb="8">
      <t>フカ</t>
    </rPh>
    <rPh sb="8" eb="9">
      <t>リョウ</t>
    </rPh>
    <phoneticPr fontId="1"/>
  </si>
  <si>
    <t>※稼働日数は、排水処理施設の稼働日数を記入すること。</t>
    <rPh sb="1" eb="3">
      <t>カドウ</t>
    </rPh>
    <rPh sb="3" eb="5">
      <t>ニッスウ</t>
    </rPh>
    <rPh sb="7" eb="9">
      <t>ハイスイ</t>
    </rPh>
    <rPh sb="9" eb="11">
      <t>ショリ</t>
    </rPh>
    <rPh sb="11" eb="13">
      <t>シセツ</t>
    </rPh>
    <rPh sb="14" eb="16">
      <t>カドウ</t>
    </rPh>
    <rPh sb="16" eb="18">
      <t>ニッスウ</t>
    </rPh>
    <rPh sb="19" eb="21">
      <t>キニュウ</t>
    </rPh>
    <phoneticPr fontId="1"/>
  </si>
  <si>
    <t>備考　　汚濁負荷量の算定の基礎となった資料を合わせて保存すること。</t>
    <rPh sb="0" eb="2">
      <t>ビコウ</t>
    </rPh>
    <rPh sb="4" eb="6">
      <t>オダク</t>
    </rPh>
    <rPh sb="6" eb="8">
      <t>フカ</t>
    </rPh>
    <rPh sb="8" eb="9">
      <t>リョウ</t>
    </rPh>
    <rPh sb="10" eb="12">
      <t>サンテイ</t>
    </rPh>
    <rPh sb="13" eb="15">
      <t>キソ</t>
    </rPh>
    <rPh sb="19" eb="21">
      <t>シリョウ</t>
    </rPh>
    <rPh sb="22" eb="23">
      <t>ア</t>
    </rPh>
    <rPh sb="26" eb="28">
      <t>ホゾン</t>
    </rPh>
    <phoneticPr fontId="1"/>
  </si>
  <si>
    <t>水質測定記録表</t>
    <rPh sb="0" eb="2">
      <t>スイシツ</t>
    </rPh>
    <rPh sb="2" eb="4">
      <t>ソクテイ</t>
    </rPh>
    <rPh sb="4" eb="6">
      <t>キロク</t>
    </rPh>
    <rPh sb="6" eb="7">
      <t>ヒョウ</t>
    </rPh>
    <phoneticPr fontId="1"/>
  </si>
  <si>
    <t>汚濁負荷量測定記録表</t>
    <rPh sb="0" eb="2">
      <t>オダク</t>
    </rPh>
    <rPh sb="2" eb="4">
      <t>フカ</t>
    </rPh>
    <rPh sb="4" eb="5">
      <t>リョウ</t>
    </rPh>
    <rPh sb="5" eb="7">
      <t>ソクテイ</t>
    </rPh>
    <rPh sb="7" eb="9">
      <t>キロク</t>
    </rPh>
    <rPh sb="9" eb="10">
      <t>ヒョウ</t>
    </rPh>
    <phoneticPr fontId="1"/>
  </si>
  <si>
    <t>（記載例）</t>
    <rPh sb="1" eb="3">
      <t>キサイ</t>
    </rPh>
    <rPh sb="3" eb="4">
      <t>レイ</t>
    </rPh>
    <phoneticPr fontId="1"/>
  </si>
  <si>
    <r>
      <t>　令和</t>
    </r>
    <r>
      <rPr>
        <i/>
        <sz val="12"/>
        <color theme="1"/>
        <rFont val="ＭＳ Ｐゴシック"/>
        <family val="3"/>
        <charset val="128"/>
      </rPr>
      <t>〇</t>
    </r>
    <r>
      <rPr>
        <sz val="12"/>
        <color theme="1"/>
        <rFont val="ＭＳ Ｐゴシック"/>
        <family val="3"/>
        <charset val="128"/>
      </rPr>
      <t>年</t>
    </r>
    <r>
      <rPr>
        <i/>
        <sz val="12"/>
        <color theme="1"/>
        <rFont val="ＭＳ Ｐゴシック"/>
        <family val="3"/>
        <charset val="128"/>
      </rPr>
      <t>〇</t>
    </r>
    <r>
      <rPr>
        <sz val="12"/>
        <color theme="1"/>
        <rFont val="ＭＳ Ｐゴシック"/>
        <family val="3"/>
        <charset val="128"/>
      </rPr>
      <t>月分</t>
    </r>
    <rPh sb="1" eb="2">
      <t>レイ</t>
    </rPh>
    <rPh sb="2" eb="3">
      <t>ワ</t>
    </rPh>
    <rPh sb="4" eb="5">
      <t>ネン</t>
    </rPh>
    <rPh sb="6" eb="7">
      <t>ツキ</t>
    </rPh>
    <rPh sb="7" eb="8">
      <t>ブン</t>
    </rPh>
    <phoneticPr fontId="1"/>
  </si>
  <si>
    <t>備考１　採水の年月日と分析の年月日が異なる場合には、備考欄にこれを明示すること。
　　　２　排出水の汚染状態及び特定地下浸透水の汚染状態は、分けて記載すること。</t>
    <rPh sb="0" eb="2">
      <t>ビコウ</t>
    </rPh>
    <rPh sb="4" eb="6">
      <t>サイスイ</t>
    </rPh>
    <rPh sb="7" eb="10">
      <t>ネンガッピ</t>
    </rPh>
    <rPh sb="11" eb="13">
      <t>ブンセキ</t>
    </rPh>
    <rPh sb="14" eb="17">
      <t>ネンガッピ</t>
    </rPh>
    <rPh sb="18" eb="19">
      <t>コト</t>
    </rPh>
    <rPh sb="21" eb="23">
      <t>バアイ</t>
    </rPh>
    <rPh sb="26" eb="28">
      <t>ビコウ</t>
    </rPh>
    <rPh sb="28" eb="29">
      <t>ラン</t>
    </rPh>
    <rPh sb="33" eb="35">
      <t>メイジ</t>
    </rPh>
    <rPh sb="46" eb="48">
      <t>ハイシュツ</t>
    </rPh>
    <rPh sb="48" eb="49">
      <t>スイ</t>
    </rPh>
    <rPh sb="50" eb="52">
      <t>オセン</t>
    </rPh>
    <rPh sb="52" eb="54">
      <t>ジョウタイ</t>
    </rPh>
    <rPh sb="54" eb="55">
      <t>オヨ</t>
    </rPh>
    <rPh sb="56" eb="58">
      <t>トクテイ</t>
    </rPh>
    <rPh sb="58" eb="60">
      <t>チカ</t>
    </rPh>
    <rPh sb="60" eb="62">
      <t>シントウ</t>
    </rPh>
    <rPh sb="62" eb="63">
      <t>スイ</t>
    </rPh>
    <rPh sb="64" eb="66">
      <t>オセン</t>
    </rPh>
    <rPh sb="66" eb="68">
      <t>ジョウタイ</t>
    </rPh>
    <rPh sb="70" eb="71">
      <t>ワ</t>
    </rPh>
    <rPh sb="73" eb="75">
      <t>キサイ</t>
    </rPh>
    <phoneticPr fontId="1"/>
  </si>
  <si>
    <t>※水質測定を各排水口ごとに測定している場合は、それぞれの排水口ごとに記載してください。
   測定値単位（mg/l)</t>
    <rPh sb="1" eb="3">
      <t>スイシツ</t>
    </rPh>
    <rPh sb="3" eb="5">
      <t>ソクテイ</t>
    </rPh>
    <rPh sb="6" eb="7">
      <t>カク</t>
    </rPh>
    <rPh sb="7" eb="9">
      <t>ハイスイ</t>
    </rPh>
    <rPh sb="9" eb="10">
      <t>クチ</t>
    </rPh>
    <rPh sb="13" eb="15">
      <t>ソクテイ</t>
    </rPh>
    <rPh sb="19" eb="21">
      <t>バアイ</t>
    </rPh>
    <rPh sb="28" eb="30">
      <t>ハイスイ</t>
    </rPh>
    <rPh sb="30" eb="31">
      <t>クチ</t>
    </rPh>
    <rPh sb="34" eb="36">
      <t>キサイ</t>
    </rPh>
    <rPh sb="47" eb="49">
      <t>ソクテイ</t>
    </rPh>
    <rPh sb="49" eb="50">
      <t>チ</t>
    </rPh>
    <rPh sb="50" eb="52">
      <t>タンイ</t>
    </rPh>
    <phoneticPr fontId="1"/>
  </si>
  <si>
    <t>※水質測定を各排水口ごとに測定している場合は、それぞれの排水口ごとに記載してください。
   有害物質について測定している場合は、項目を追加して結果を記載してください。
   測定値単位（mg/l)</t>
    <rPh sb="1" eb="3">
      <t>スイシツ</t>
    </rPh>
    <rPh sb="3" eb="5">
      <t>ソクテイ</t>
    </rPh>
    <rPh sb="6" eb="7">
      <t>カク</t>
    </rPh>
    <rPh sb="7" eb="9">
      <t>ハイスイ</t>
    </rPh>
    <rPh sb="9" eb="10">
      <t>クチ</t>
    </rPh>
    <rPh sb="13" eb="15">
      <t>ソクテイ</t>
    </rPh>
    <rPh sb="19" eb="21">
      <t>バアイ</t>
    </rPh>
    <rPh sb="28" eb="30">
      <t>ハイスイ</t>
    </rPh>
    <rPh sb="30" eb="31">
      <t>クチ</t>
    </rPh>
    <rPh sb="34" eb="36">
      <t>キサイ</t>
    </rPh>
    <rPh sb="47" eb="49">
      <t>ユウガイ</t>
    </rPh>
    <rPh sb="49" eb="51">
      <t>ブッシツ</t>
    </rPh>
    <rPh sb="55" eb="57">
      <t>ソクテイ</t>
    </rPh>
    <rPh sb="61" eb="63">
      <t>バアイ</t>
    </rPh>
    <rPh sb="65" eb="67">
      <t>コウモク</t>
    </rPh>
    <rPh sb="68" eb="70">
      <t>ツイカ</t>
    </rPh>
    <rPh sb="72" eb="74">
      <t>ケッカ</t>
    </rPh>
    <rPh sb="75" eb="77">
      <t>キサイ</t>
    </rPh>
    <rPh sb="88" eb="90">
      <t>ソクテイ</t>
    </rPh>
    <rPh sb="90" eb="91">
      <t>チ</t>
    </rPh>
    <rPh sb="91" eb="93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</si>
</sst>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2" borderId="0" xfId="0" applyFont="1" applyFill="1">
      <alignment vertical="center"/>
    </xf>
    <xf numFmtId="176" fontId="6" fillId="2" borderId="1" xfId="0" applyNumberFormat="1" applyFont="1" applyFill="1" applyBorder="1">
      <alignment vertical="center"/>
    </xf>
    <xf numFmtId="2" fontId="6" fillId="2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justify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tabSelected="1" topLeftCell="A19" zoomScaleNormal="100" workbookViewId="0">
      <selection activeCell="B37" sqref="B37:L38"/>
    </sheetView>
  </sheetViews>
  <sheetFormatPr defaultRowHeight="13.5" x14ac:dyDescent="0.4"/>
  <cols>
    <col min="1" max="3" width="9" style="1"/>
    <col min="4" max="4" width="11" style="1" customWidth="1"/>
    <col min="5" max="12" width="7" style="1" customWidth="1"/>
    <col min="13" max="13" width="9" style="1"/>
    <col min="14" max="15" width="11" style="1" customWidth="1"/>
    <col min="16" max="16" width="11.375" style="1" customWidth="1"/>
    <col min="17" max="17" width="9" style="1"/>
    <col min="18" max="19" width="11" style="1" bestFit="1" customWidth="1"/>
    <col min="20" max="21" width="9" style="1"/>
    <col min="22" max="22" width="11" style="1" bestFit="1" customWidth="1"/>
    <col min="23" max="23" width="4" style="1" customWidth="1"/>
    <col min="24" max="16384" width="9" style="1"/>
  </cols>
  <sheetData>
    <row r="1" spans="2:23" ht="30.75" customHeight="1" x14ac:dyDescent="0.4">
      <c r="B1" s="35" t="s">
        <v>52</v>
      </c>
      <c r="E1" s="2" t="s">
        <v>54</v>
      </c>
      <c r="N1" s="35" t="s">
        <v>53</v>
      </c>
      <c r="Q1" s="2" t="s">
        <v>54</v>
      </c>
    </row>
    <row r="2" spans="2:23" x14ac:dyDescent="0.4">
      <c r="N2" s="3"/>
      <c r="O2" s="3"/>
      <c r="P2" s="4"/>
      <c r="Q2" s="5"/>
      <c r="R2" s="5"/>
      <c r="S2" s="5"/>
      <c r="T2" s="5"/>
      <c r="U2" s="5"/>
      <c r="V2" s="5"/>
      <c r="W2" s="5"/>
    </row>
    <row r="3" spans="2:23" ht="18.75" customHeight="1" x14ac:dyDescent="0.4">
      <c r="B3" s="53" t="s">
        <v>55</v>
      </c>
      <c r="C3" s="53"/>
      <c r="D3" s="6"/>
      <c r="E3" s="7"/>
      <c r="F3" s="7"/>
      <c r="G3" s="7"/>
      <c r="K3" s="5"/>
      <c r="L3" s="5"/>
      <c r="M3" s="5"/>
      <c r="N3" s="8" t="str">
        <f>B3</f>
        <v>　令和〇年〇月分</v>
      </c>
      <c r="O3" s="8"/>
      <c r="P3" s="4"/>
      <c r="Q3" s="5" t="s">
        <v>42</v>
      </c>
      <c r="R3" s="9" t="s">
        <v>40</v>
      </c>
      <c r="S3" s="5" t="s">
        <v>0</v>
      </c>
      <c r="T3" s="5" t="s">
        <v>35</v>
      </c>
      <c r="U3" s="9" t="s">
        <v>40</v>
      </c>
      <c r="V3" s="5" t="s">
        <v>0</v>
      </c>
      <c r="W3" s="5"/>
    </row>
    <row r="4" spans="2:23" ht="27" customHeight="1" x14ac:dyDescent="0.4">
      <c r="B4" s="7" t="s">
        <v>6</v>
      </c>
      <c r="C4" s="7"/>
      <c r="D4" s="56" t="s">
        <v>43</v>
      </c>
      <c r="E4" s="56"/>
      <c r="F4" s="56"/>
      <c r="G4" s="56"/>
      <c r="K4" s="5"/>
      <c r="L4" s="5"/>
      <c r="M4" s="5"/>
      <c r="N4" s="60" t="str">
        <f>D4</f>
        <v>〇〇マンション</v>
      </c>
      <c r="O4" s="60"/>
      <c r="P4" s="5"/>
      <c r="Q4" s="10" t="s">
        <v>50</v>
      </c>
      <c r="R4" s="5"/>
      <c r="S4" s="5"/>
      <c r="T4" s="5"/>
      <c r="U4" s="5"/>
      <c r="V4" s="5"/>
      <c r="W4" s="5"/>
    </row>
    <row r="5" spans="2:23" ht="9" customHeight="1" x14ac:dyDescent="0.4">
      <c r="D5" s="11"/>
      <c r="E5" s="11"/>
      <c r="F5" s="11"/>
      <c r="G5" s="11"/>
      <c r="I5" s="12"/>
      <c r="K5" s="5"/>
      <c r="L5" s="5"/>
      <c r="M5" s="5"/>
      <c r="N5" s="13"/>
      <c r="O5" s="13"/>
      <c r="P5" s="5"/>
      <c r="Q5" s="10"/>
      <c r="R5" s="5"/>
      <c r="S5" s="5"/>
      <c r="T5" s="5"/>
      <c r="U5" s="5"/>
      <c r="V5" s="5"/>
      <c r="W5" s="5"/>
    </row>
    <row r="6" spans="2:23" ht="23.25" customHeight="1" x14ac:dyDescent="0.4">
      <c r="B6" s="14" t="s">
        <v>14</v>
      </c>
      <c r="J6" s="5"/>
      <c r="K6" s="5"/>
      <c r="L6" s="5"/>
      <c r="M6" s="5"/>
      <c r="N6" s="5"/>
      <c r="O6" s="5"/>
      <c r="P6" s="5"/>
      <c r="Q6" s="10"/>
      <c r="R6" s="5"/>
      <c r="S6" s="5"/>
      <c r="T6" s="5"/>
      <c r="U6" s="5"/>
      <c r="V6" s="5"/>
      <c r="W6" s="5"/>
    </row>
    <row r="7" spans="2:23" ht="56.25" customHeight="1" x14ac:dyDescent="0.4">
      <c r="B7" s="59" t="s">
        <v>7</v>
      </c>
      <c r="C7" s="57" t="s">
        <v>8</v>
      </c>
      <c r="D7" s="57" t="s">
        <v>9</v>
      </c>
      <c r="E7" s="57" t="s">
        <v>10</v>
      </c>
      <c r="F7" s="57"/>
      <c r="G7" s="57"/>
      <c r="H7" s="58" t="s">
        <v>25</v>
      </c>
      <c r="N7" s="51" t="s">
        <v>1</v>
      </c>
      <c r="O7" s="54" t="s">
        <v>36</v>
      </c>
      <c r="P7" s="52" t="s">
        <v>5</v>
      </c>
      <c r="Q7" s="47" t="s">
        <v>44</v>
      </c>
      <c r="R7" s="47" t="s">
        <v>45</v>
      </c>
      <c r="S7" s="47" t="s">
        <v>46</v>
      </c>
      <c r="T7" s="47" t="s">
        <v>47</v>
      </c>
      <c r="U7" s="47" t="s">
        <v>48</v>
      </c>
      <c r="V7" s="47" t="s">
        <v>49</v>
      </c>
      <c r="W7" s="5"/>
    </row>
    <row r="8" spans="2:23" ht="37.5" customHeight="1" x14ac:dyDescent="0.4">
      <c r="B8" s="59"/>
      <c r="C8" s="57"/>
      <c r="D8" s="57"/>
      <c r="E8" s="15" t="s">
        <v>11</v>
      </c>
      <c r="F8" s="15" t="s">
        <v>12</v>
      </c>
      <c r="G8" s="15" t="s">
        <v>13</v>
      </c>
      <c r="H8" s="58"/>
      <c r="N8" s="51"/>
      <c r="O8" s="55"/>
      <c r="P8" s="52"/>
      <c r="Q8" s="48"/>
      <c r="R8" s="48"/>
      <c r="S8" s="48"/>
      <c r="T8" s="48"/>
      <c r="U8" s="48"/>
      <c r="V8" s="48"/>
      <c r="W8" s="5"/>
    </row>
    <row r="9" spans="2:23" x14ac:dyDescent="0.4">
      <c r="B9" s="16" t="s">
        <v>26</v>
      </c>
      <c r="C9" s="16" t="s">
        <v>27</v>
      </c>
      <c r="D9" s="16">
        <v>4</v>
      </c>
      <c r="E9" s="16">
        <v>7.2</v>
      </c>
      <c r="F9" s="16">
        <v>8.1</v>
      </c>
      <c r="G9" s="16">
        <v>6.8</v>
      </c>
      <c r="H9" s="16">
        <v>0</v>
      </c>
      <c r="I9" s="5"/>
      <c r="J9" s="5"/>
      <c r="K9" s="5"/>
      <c r="L9" s="5"/>
      <c r="N9" s="17">
        <v>4.4000000000000004</v>
      </c>
      <c r="O9" s="17" t="s">
        <v>26</v>
      </c>
      <c r="P9" s="18"/>
      <c r="Q9" s="18">
        <v>5.6</v>
      </c>
      <c r="R9" s="18"/>
      <c r="S9" s="18">
        <v>12.1</v>
      </c>
      <c r="T9" s="17"/>
      <c r="U9" s="18">
        <v>1.1000000000000001</v>
      </c>
      <c r="V9" s="17"/>
      <c r="W9" s="19"/>
    </row>
    <row r="10" spans="2:23" x14ac:dyDescent="0.4">
      <c r="B10" s="16"/>
      <c r="C10" s="16" t="s">
        <v>28</v>
      </c>
      <c r="D10" s="16">
        <v>4</v>
      </c>
      <c r="E10" s="16">
        <v>19.399999999999999</v>
      </c>
      <c r="F10" s="16">
        <v>26.5</v>
      </c>
      <c r="G10" s="16">
        <v>12.8</v>
      </c>
      <c r="H10" s="16">
        <v>1</v>
      </c>
      <c r="I10" s="5"/>
      <c r="J10" s="5"/>
      <c r="K10" s="5"/>
      <c r="L10" s="5"/>
      <c r="N10" s="17"/>
      <c r="O10" s="17"/>
      <c r="P10" s="17"/>
      <c r="Q10" s="17">
        <v>8.6</v>
      </c>
      <c r="R10" s="17"/>
      <c r="S10" s="17">
        <v>16.5</v>
      </c>
      <c r="T10" s="17"/>
      <c r="U10" s="17">
        <v>1.2</v>
      </c>
      <c r="V10" s="17"/>
      <c r="W10" s="19"/>
    </row>
    <row r="11" spans="2:23" x14ac:dyDescent="0.4">
      <c r="B11" s="16"/>
      <c r="C11" s="16" t="s">
        <v>29</v>
      </c>
      <c r="D11" s="16">
        <v>12</v>
      </c>
      <c r="E11" s="16">
        <v>10</v>
      </c>
      <c r="F11" s="16">
        <v>12.5</v>
      </c>
      <c r="G11" s="16">
        <v>7.7</v>
      </c>
      <c r="H11" s="16">
        <v>0</v>
      </c>
      <c r="I11" s="5"/>
      <c r="J11" s="5"/>
      <c r="K11" s="5"/>
      <c r="L11" s="5"/>
      <c r="N11" s="17"/>
      <c r="O11" s="17"/>
      <c r="P11" s="17"/>
      <c r="Q11" s="17">
        <v>8.9</v>
      </c>
      <c r="R11" s="17"/>
      <c r="S11" s="17">
        <v>14.9</v>
      </c>
      <c r="T11" s="17"/>
      <c r="U11" s="17">
        <v>1.6</v>
      </c>
      <c r="V11" s="17"/>
      <c r="W11" s="19"/>
    </row>
    <row r="12" spans="2:23" x14ac:dyDescent="0.4">
      <c r="B12" s="16"/>
      <c r="C12" s="16" t="s">
        <v>30</v>
      </c>
      <c r="D12" s="16">
        <v>4</v>
      </c>
      <c r="E12" s="16">
        <v>7.9</v>
      </c>
      <c r="F12" s="16">
        <v>10.4</v>
      </c>
      <c r="G12" s="16">
        <v>3.9</v>
      </c>
      <c r="H12" s="16">
        <v>0</v>
      </c>
      <c r="I12" s="5"/>
      <c r="J12" s="5"/>
      <c r="K12" s="5"/>
      <c r="L12" s="5"/>
      <c r="N12" s="17"/>
      <c r="O12" s="17" t="s">
        <v>37</v>
      </c>
      <c r="P12" s="18">
        <v>251</v>
      </c>
      <c r="Q12" s="17">
        <f>SUM(Q9:Q11)/3</f>
        <v>7.7</v>
      </c>
      <c r="R12" s="20">
        <f>P12*Q12/1000</f>
        <v>1.9327000000000001</v>
      </c>
      <c r="S12" s="20">
        <f>SUM(S9:S11)/3</f>
        <v>14.5</v>
      </c>
      <c r="T12" s="20">
        <f>P12*S12/1000</f>
        <v>3.6395</v>
      </c>
      <c r="U12" s="17">
        <f>SUM(U9:U11)/3</f>
        <v>1.3</v>
      </c>
      <c r="V12" s="21">
        <f>P12*U12/1000</f>
        <v>0.32630000000000003</v>
      </c>
      <c r="W12" s="19"/>
    </row>
    <row r="13" spans="2:23" x14ac:dyDescent="0.4">
      <c r="B13" s="16"/>
      <c r="C13" s="16" t="s">
        <v>31</v>
      </c>
      <c r="D13" s="16">
        <v>12</v>
      </c>
      <c r="E13" s="16">
        <v>20.6</v>
      </c>
      <c r="F13" s="22">
        <v>29.7</v>
      </c>
      <c r="G13" s="16">
        <v>14.5</v>
      </c>
      <c r="H13" s="16">
        <v>0</v>
      </c>
      <c r="I13" s="5"/>
      <c r="J13" s="5"/>
      <c r="K13" s="5"/>
      <c r="L13" s="5"/>
      <c r="N13" s="17">
        <v>4.1100000000000003</v>
      </c>
      <c r="O13" s="17" t="s">
        <v>26</v>
      </c>
      <c r="P13" s="17"/>
      <c r="Q13" s="17">
        <v>11.2</v>
      </c>
      <c r="R13" s="17"/>
      <c r="S13" s="17">
        <v>35</v>
      </c>
      <c r="T13" s="17"/>
      <c r="U13" s="17">
        <v>1.5</v>
      </c>
      <c r="V13" s="17"/>
      <c r="W13" s="19"/>
    </row>
    <row r="14" spans="2:23" x14ac:dyDescent="0.4">
      <c r="B14" s="16"/>
      <c r="C14" s="16" t="s">
        <v>32</v>
      </c>
      <c r="D14" s="16">
        <v>12</v>
      </c>
      <c r="E14" s="16">
        <v>1.2</v>
      </c>
      <c r="F14" s="22">
        <v>1.8</v>
      </c>
      <c r="G14" s="16">
        <v>0.8</v>
      </c>
      <c r="H14" s="16">
        <v>0</v>
      </c>
      <c r="I14" s="5"/>
      <c r="J14" s="5"/>
      <c r="K14" s="5"/>
      <c r="L14" s="5"/>
      <c r="N14" s="17"/>
      <c r="O14" s="17"/>
      <c r="P14" s="17"/>
      <c r="Q14" s="17">
        <v>13.4</v>
      </c>
      <c r="R14" s="17"/>
      <c r="S14" s="17">
        <v>26</v>
      </c>
      <c r="T14" s="17"/>
      <c r="U14" s="17">
        <v>2</v>
      </c>
      <c r="V14" s="17"/>
      <c r="W14" s="19"/>
    </row>
    <row r="15" spans="2:23" x14ac:dyDescent="0.4">
      <c r="B15" s="16"/>
      <c r="C15" s="16" t="s">
        <v>33</v>
      </c>
      <c r="D15" s="16">
        <v>4</v>
      </c>
      <c r="E15" s="16">
        <v>44</v>
      </c>
      <c r="F15" s="16">
        <v>68</v>
      </c>
      <c r="G15" s="16">
        <v>21</v>
      </c>
      <c r="H15" s="16">
        <v>0</v>
      </c>
      <c r="I15" s="5"/>
      <c r="J15" s="5"/>
      <c r="K15" s="5"/>
      <c r="L15" s="5"/>
      <c r="N15" s="17"/>
      <c r="O15" s="17"/>
      <c r="P15" s="17"/>
      <c r="Q15" s="17">
        <v>9.9</v>
      </c>
      <c r="R15" s="17"/>
      <c r="S15" s="17">
        <v>28</v>
      </c>
      <c r="T15" s="17"/>
      <c r="U15" s="17">
        <v>1.8</v>
      </c>
      <c r="V15" s="17"/>
      <c r="W15" s="19"/>
    </row>
    <row r="16" spans="2:23" x14ac:dyDescent="0.4"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  <c r="N16" s="17"/>
      <c r="O16" s="17" t="s">
        <v>37</v>
      </c>
      <c r="P16" s="17">
        <v>240</v>
      </c>
      <c r="Q16" s="20">
        <f>SUM(Q13:Q15)/3</f>
        <v>11.5</v>
      </c>
      <c r="R16" s="20">
        <f>P16*Q16/1000</f>
        <v>2.76</v>
      </c>
      <c r="S16" s="20">
        <f>SUM(S13:S15)/3</f>
        <v>29.666666666666668</v>
      </c>
      <c r="T16" s="20">
        <f>P16*S16/1000</f>
        <v>7.12</v>
      </c>
      <c r="U16" s="20">
        <f>SUM(U13:U15)/3</f>
        <v>1.7666666666666666</v>
      </c>
      <c r="V16" s="21">
        <f>P16*U16/1000</f>
        <v>0.42399999999999999</v>
      </c>
      <c r="W16" s="19"/>
    </row>
    <row r="17" spans="2:23" ht="18.75" customHeight="1" x14ac:dyDescent="0.4">
      <c r="B17" s="50" t="s">
        <v>57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N17" s="17">
        <v>4.18</v>
      </c>
      <c r="O17" s="17" t="s">
        <v>26</v>
      </c>
      <c r="P17" s="17"/>
      <c r="Q17" s="17">
        <v>12.3</v>
      </c>
      <c r="R17" s="17"/>
      <c r="S17" s="17">
        <v>23.5</v>
      </c>
      <c r="T17" s="17"/>
      <c r="U17" s="17">
        <v>0.9</v>
      </c>
      <c r="V17" s="17"/>
      <c r="W17" s="19"/>
    </row>
    <row r="18" spans="2:23" x14ac:dyDescent="0.4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N18" s="17"/>
      <c r="O18" s="17"/>
      <c r="P18" s="17"/>
      <c r="Q18" s="17">
        <v>14.7</v>
      </c>
      <c r="R18" s="17"/>
      <c r="S18" s="17">
        <v>18.899999999999999</v>
      </c>
      <c r="T18" s="17"/>
      <c r="U18" s="17">
        <v>0.7</v>
      </c>
      <c r="V18" s="17"/>
      <c r="W18" s="19"/>
    </row>
    <row r="19" spans="2:23" x14ac:dyDescent="0.4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17"/>
      <c r="O19" s="17"/>
      <c r="P19" s="17"/>
      <c r="Q19" s="17">
        <v>10.6</v>
      </c>
      <c r="R19" s="17"/>
      <c r="S19" s="17">
        <v>16.7</v>
      </c>
      <c r="T19" s="17"/>
      <c r="U19" s="17">
        <v>0.7</v>
      </c>
      <c r="V19" s="17"/>
      <c r="W19" s="19"/>
    </row>
    <row r="20" spans="2:23" ht="17.25" x14ac:dyDescent="0.4">
      <c r="B20" s="23" t="s">
        <v>15</v>
      </c>
      <c r="C20" s="5"/>
      <c r="D20" s="5"/>
      <c r="E20" s="5"/>
      <c r="F20" s="5"/>
      <c r="G20" s="5"/>
      <c r="H20" s="5"/>
      <c r="I20" s="5"/>
      <c r="J20" s="5"/>
      <c r="K20" s="5"/>
      <c r="L20" s="5"/>
      <c r="N20" s="17"/>
      <c r="O20" s="17" t="s">
        <v>11</v>
      </c>
      <c r="P20" s="17">
        <v>207</v>
      </c>
      <c r="Q20" s="20">
        <f>SUM(Q17:Q19)/3</f>
        <v>12.533333333333333</v>
      </c>
      <c r="R20" s="20">
        <f>P20*Q20/1000</f>
        <v>2.5944000000000003</v>
      </c>
      <c r="S20" s="20">
        <f>SUM(S17:S19)/3</f>
        <v>19.7</v>
      </c>
      <c r="T20" s="20">
        <f>P20*S20/1000</f>
        <v>4.0778999999999996</v>
      </c>
      <c r="U20" s="20">
        <f>SUM(U17:U19)/3</f>
        <v>0.76666666666666661</v>
      </c>
      <c r="V20" s="21">
        <f>P20*U20/1000</f>
        <v>0.15869999999999998</v>
      </c>
      <c r="W20" s="19"/>
    </row>
    <row r="21" spans="2:23" x14ac:dyDescent="0.4">
      <c r="B21" s="24" t="s">
        <v>1</v>
      </c>
      <c r="C21" s="42" t="s">
        <v>16</v>
      </c>
      <c r="D21" s="44"/>
      <c r="E21" s="45" t="s">
        <v>24</v>
      </c>
      <c r="F21" s="42" t="s">
        <v>19</v>
      </c>
      <c r="G21" s="43"/>
      <c r="H21" s="43"/>
      <c r="I21" s="43"/>
      <c r="J21" s="43"/>
      <c r="K21" s="43"/>
      <c r="L21" s="44"/>
      <c r="N21" s="17">
        <v>4.25</v>
      </c>
      <c r="O21" s="17" t="s">
        <v>26</v>
      </c>
      <c r="P21" s="17"/>
      <c r="Q21" s="17">
        <v>8.4</v>
      </c>
      <c r="R21" s="17"/>
      <c r="S21" s="17">
        <v>20.399999999999999</v>
      </c>
      <c r="T21" s="17"/>
      <c r="U21" s="17">
        <v>0.8</v>
      </c>
      <c r="V21" s="17"/>
      <c r="W21" s="19"/>
    </row>
    <row r="22" spans="2:23" x14ac:dyDescent="0.4">
      <c r="B22" s="25"/>
      <c r="C22" s="26" t="s">
        <v>17</v>
      </c>
      <c r="D22" s="27" t="s">
        <v>18</v>
      </c>
      <c r="E22" s="46"/>
      <c r="F22" s="26" t="s">
        <v>20</v>
      </c>
      <c r="G22" s="26" t="s">
        <v>21</v>
      </c>
      <c r="H22" s="26" t="s">
        <v>2</v>
      </c>
      <c r="I22" s="26" t="s">
        <v>22</v>
      </c>
      <c r="J22" s="26" t="s">
        <v>3</v>
      </c>
      <c r="K22" s="26" t="s">
        <v>4</v>
      </c>
      <c r="L22" s="26" t="s">
        <v>23</v>
      </c>
      <c r="N22" s="17"/>
      <c r="O22" s="17"/>
      <c r="P22" s="17"/>
      <c r="Q22" s="17">
        <v>9.1999999999999993</v>
      </c>
      <c r="R22" s="17"/>
      <c r="S22" s="17">
        <v>17.8</v>
      </c>
      <c r="T22" s="17"/>
      <c r="U22" s="17">
        <v>1.3</v>
      </c>
      <c r="V22" s="17"/>
      <c r="W22" s="19"/>
    </row>
    <row r="23" spans="2:23" x14ac:dyDescent="0.4">
      <c r="B23" s="16">
        <v>4.4000000000000004</v>
      </c>
      <c r="C23" s="16" t="s">
        <v>26</v>
      </c>
      <c r="D23" s="16">
        <v>251</v>
      </c>
      <c r="E23" s="16" t="s">
        <v>34</v>
      </c>
      <c r="F23" s="16">
        <v>6.9</v>
      </c>
      <c r="G23" s="16">
        <v>18.100000000000001</v>
      </c>
      <c r="H23" s="16">
        <v>5.6</v>
      </c>
      <c r="I23" s="16">
        <v>9.1999999999999993</v>
      </c>
      <c r="J23" s="16">
        <v>12.1</v>
      </c>
      <c r="K23" s="16">
        <v>1.1000000000000001</v>
      </c>
      <c r="L23" s="16">
        <v>21</v>
      </c>
      <c r="N23" s="17"/>
      <c r="O23" s="17"/>
      <c r="P23" s="17"/>
      <c r="Q23" s="17">
        <v>7.3</v>
      </c>
      <c r="R23" s="17"/>
      <c r="S23" s="17">
        <v>16.899999999999999</v>
      </c>
      <c r="T23" s="17"/>
      <c r="U23" s="17">
        <v>1.2</v>
      </c>
      <c r="V23" s="17"/>
      <c r="W23" s="19"/>
    </row>
    <row r="24" spans="2:23" ht="18.75" customHeight="1" x14ac:dyDescent="0.4">
      <c r="B24" s="16"/>
      <c r="C24" s="16"/>
      <c r="D24" s="16"/>
      <c r="E24" s="16"/>
      <c r="F24" s="16"/>
      <c r="G24" s="16"/>
      <c r="H24" s="16">
        <v>8.6</v>
      </c>
      <c r="I24" s="16"/>
      <c r="J24" s="22">
        <v>16.5</v>
      </c>
      <c r="K24" s="16">
        <v>1.2</v>
      </c>
      <c r="L24" s="16"/>
      <c r="N24" s="17"/>
      <c r="O24" s="17" t="s">
        <v>11</v>
      </c>
      <c r="P24" s="17">
        <v>239</v>
      </c>
      <c r="Q24" s="20">
        <f>SUM(Q21:Q23)/3</f>
        <v>8.3000000000000007</v>
      </c>
      <c r="R24" s="20">
        <f>P24*Q24/1000</f>
        <v>1.9837000000000002</v>
      </c>
      <c r="S24" s="20">
        <f>SUM(S21:S23)/3</f>
        <v>18.366666666666667</v>
      </c>
      <c r="T24" s="20">
        <f>P24*S24/1000</f>
        <v>4.3896333333333333</v>
      </c>
      <c r="U24" s="20">
        <f>SUM(U21:U23)/3</f>
        <v>1.0999999999999999</v>
      </c>
      <c r="V24" s="21">
        <f>P24*U24/1000</f>
        <v>0.26289999999999997</v>
      </c>
      <c r="W24" s="19"/>
    </row>
    <row r="25" spans="2:23" x14ac:dyDescent="0.4">
      <c r="B25" s="16"/>
      <c r="C25" s="16"/>
      <c r="D25" s="16"/>
      <c r="E25" s="16"/>
      <c r="F25" s="16"/>
      <c r="G25" s="16"/>
      <c r="H25" s="16">
        <v>8.9</v>
      </c>
      <c r="I25" s="16"/>
      <c r="J25" s="16">
        <v>14.9</v>
      </c>
      <c r="K25" s="16">
        <v>1.6</v>
      </c>
      <c r="L25" s="16"/>
      <c r="N25" s="28"/>
      <c r="O25" s="28"/>
      <c r="P25" s="28"/>
      <c r="Q25" s="28"/>
      <c r="R25" s="28"/>
      <c r="S25" s="28"/>
      <c r="T25" s="28"/>
      <c r="U25" s="28"/>
      <c r="V25" s="28"/>
      <c r="W25" s="19"/>
    </row>
    <row r="26" spans="2:23" x14ac:dyDescent="0.4">
      <c r="B26" s="16">
        <v>4.1100000000000003</v>
      </c>
      <c r="C26" s="16" t="s">
        <v>26</v>
      </c>
      <c r="D26" s="16">
        <v>240</v>
      </c>
      <c r="E26" s="16" t="s">
        <v>34</v>
      </c>
      <c r="F26" s="16">
        <v>8.1</v>
      </c>
      <c r="G26" s="16">
        <v>26.5</v>
      </c>
      <c r="H26" s="16">
        <v>11.2</v>
      </c>
      <c r="I26" s="16">
        <v>10.4</v>
      </c>
      <c r="J26" s="22">
        <v>35</v>
      </c>
      <c r="K26" s="16">
        <v>1.5</v>
      </c>
      <c r="L26" s="16">
        <v>68</v>
      </c>
      <c r="N26" s="28"/>
      <c r="O26" s="28"/>
      <c r="P26" s="28"/>
      <c r="Q26" s="28"/>
      <c r="R26" s="28"/>
      <c r="S26" s="28"/>
      <c r="T26" s="28"/>
      <c r="U26" s="28"/>
      <c r="V26" s="28"/>
      <c r="W26" s="19"/>
    </row>
    <row r="27" spans="2:23" x14ac:dyDescent="0.4">
      <c r="B27" s="16"/>
      <c r="C27" s="16"/>
      <c r="D27" s="16"/>
      <c r="E27" s="16"/>
      <c r="F27" s="16"/>
      <c r="G27" s="16"/>
      <c r="H27" s="16">
        <v>13.4</v>
      </c>
      <c r="I27" s="16"/>
      <c r="J27" s="16">
        <v>26</v>
      </c>
      <c r="K27" s="22">
        <v>2</v>
      </c>
      <c r="L27" s="16"/>
      <c r="N27" s="28"/>
      <c r="O27" s="28"/>
      <c r="P27" s="28"/>
      <c r="Q27" s="28"/>
      <c r="R27" s="28"/>
      <c r="S27" s="28"/>
      <c r="T27" s="28"/>
      <c r="U27" s="28"/>
      <c r="V27" s="28"/>
      <c r="W27" s="19"/>
    </row>
    <row r="28" spans="2:23" x14ac:dyDescent="0.4">
      <c r="B28" s="16"/>
      <c r="C28" s="16"/>
      <c r="D28" s="16"/>
      <c r="E28" s="16"/>
      <c r="F28" s="16"/>
      <c r="G28" s="16"/>
      <c r="H28" s="16">
        <v>9.9</v>
      </c>
      <c r="I28" s="16"/>
      <c r="J28" s="22">
        <v>28</v>
      </c>
      <c r="K28" s="16">
        <v>1.8</v>
      </c>
      <c r="L28" s="16"/>
      <c r="N28" s="28"/>
      <c r="O28" s="28"/>
      <c r="P28" s="28"/>
      <c r="Q28" s="28"/>
      <c r="R28" s="28"/>
      <c r="S28" s="28"/>
      <c r="T28" s="28"/>
      <c r="U28" s="28"/>
      <c r="V28" s="28"/>
      <c r="W28" s="19"/>
    </row>
    <row r="29" spans="2:23" x14ac:dyDescent="0.4">
      <c r="B29" s="16">
        <v>4.18</v>
      </c>
      <c r="C29" s="16" t="s">
        <v>26</v>
      </c>
      <c r="D29" s="16">
        <v>207</v>
      </c>
      <c r="E29" s="16" t="s">
        <v>34</v>
      </c>
      <c r="F29" s="16">
        <v>6.8</v>
      </c>
      <c r="G29" s="16">
        <v>20.3</v>
      </c>
      <c r="H29" s="16">
        <v>12.3</v>
      </c>
      <c r="I29" s="16">
        <v>8.4</v>
      </c>
      <c r="J29" s="16">
        <v>23.5</v>
      </c>
      <c r="K29" s="16">
        <v>0.9</v>
      </c>
      <c r="L29" s="16">
        <v>54</v>
      </c>
      <c r="N29" s="28"/>
      <c r="O29" s="28"/>
      <c r="P29" s="28"/>
      <c r="Q29" s="28"/>
      <c r="R29" s="28"/>
      <c r="S29" s="28"/>
      <c r="T29" s="28"/>
      <c r="U29" s="28"/>
      <c r="V29" s="28"/>
      <c r="W29" s="19"/>
    </row>
    <row r="30" spans="2:23" x14ac:dyDescent="0.4">
      <c r="B30" s="16"/>
      <c r="C30" s="16"/>
      <c r="D30" s="16"/>
      <c r="E30" s="16"/>
      <c r="F30" s="16"/>
      <c r="G30" s="16"/>
      <c r="H30" s="16">
        <v>14.7</v>
      </c>
      <c r="I30" s="16"/>
      <c r="J30" s="16">
        <v>18.899999999999999</v>
      </c>
      <c r="K30" s="16">
        <v>0.7</v>
      </c>
      <c r="L30" s="16"/>
      <c r="N30" s="28"/>
      <c r="O30" s="28"/>
      <c r="P30" s="28"/>
      <c r="Q30" s="28"/>
      <c r="R30" s="28"/>
      <c r="S30" s="28"/>
      <c r="T30" s="28"/>
      <c r="U30" s="28"/>
      <c r="V30" s="28"/>
      <c r="W30" s="19"/>
    </row>
    <row r="31" spans="2:23" x14ac:dyDescent="0.4">
      <c r="B31" s="16"/>
      <c r="C31" s="16"/>
      <c r="D31" s="16"/>
      <c r="E31" s="16"/>
      <c r="F31" s="16"/>
      <c r="G31" s="16"/>
      <c r="H31" s="16">
        <v>10.6</v>
      </c>
      <c r="I31" s="16"/>
      <c r="J31" s="16">
        <v>16.7</v>
      </c>
      <c r="K31" s="16">
        <v>0.7</v>
      </c>
      <c r="L31" s="16"/>
      <c r="N31" s="28"/>
      <c r="O31" s="28"/>
      <c r="P31" s="28"/>
      <c r="Q31" s="28"/>
      <c r="R31" s="28"/>
      <c r="S31" s="28"/>
      <c r="T31" s="28"/>
      <c r="U31" s="28"/>
      <c r="V31" s="28"/>
      <c r="W31" s="19"/>
    </row>
    <row r="32" spans="2:23" x14ac:dyDescent="0.4">
      <c r="B32" s="16">
        <v>4.25</v>
      </c>
      <c r="C32" s="16" t="s">
        <v>26</v>
      </c>
      <c r="D32" s="16">
        <v>239</v>
      </c>
      <c r="E32" s="16" t="s">
        <v>34</v>
      </c>
      <c r="F32" s="16">
        <v>7.2</v>
      </c>
      <c r="G32" s="16">
        <v>12.8</v>
      </c>
      <c r="H32" s="16">
        <v>8.4</v>
      </c>
      <c r="I32" s="16">
        <v>3.9</v>
      </c>
      <c r="J32" s="16">
        <v>20.399999999999999</v>
      </c>
      <c r="K32" s="16">
        <v>0.8</v>
      </c>
      <c r="L32" s="16">
        <v>32</v>
      </c>
      <c r="N32" s="28"/>
      <c r="O32" s="28"/>
      <c r="P32" s="28"/>
      <c r="Q32" s="29"/>
      <c r="R32" s="29"/>
      <c r="S32" s="29"/>
      <c r="T32" s="30"/>
      <c r="U32" s="30"/>
      <c r="V32" s="30"/>
      <c r="W32" s="19"/>
    </row>
    <row r="33" spans="2:23" x14ac:dyDescent="0.4">
      <c r="B33" s="16"/>
      <c r="C33" s="16"/>
      <c r="D33" s="16"/>
      <c r="E33" s="16"/>
      <c r="F33" s="16"/>
      <c r="G33" s="16"/>
      <c r="H33" s="16">
        <v>9.1999999999999993</v>
      </c>
      <c r="I33" s="16"/>
      <c r="J33" s="16">
        <v>17.8</v>
      </c>
      <c r="K33" s="16">
        <v>1.3</v>
      </c>
      <c r="L33" s="16"/>
      <c r="N33" s="28" t="s">
        <v>38</v>
      </c>
      <c r="O33" s="31"/>
      <c r="P33" s="36">
        <f>AVERAGE(P9:P24)</f>
        <v>234.25</v>
      </c>
      <c r="Q33" s="37">
        <f t="shared" ref="Q33:V33" si="0">(Q12+Q16+Q20+Q24)/4</f>
        <v>10.008333333333333</v>
      </c>
      <c r="R33" s="37">
        <f t="shared" si="0"/>
        <v>2.3177000000000003</v>
      </c>
      <c r="S33" s="37">
        <f t="shared" si="0"/>
        <v>20.558333333333337</v>
      </c>
      <c r="T33" s="37">
        <f t="shared" si="0"/>
        <v>4.8067583333333328</v>
      </c>
      <c r="U33" s="37">
        <f t="shared" si="0"/>
        <v>1.2333333333333332</v>
      </c>
      <c r="V33" s="38">
        <f t="shared" si="0"/>
        <v>0.29297499999999999</v>
      </c>
      <c r="W33" s="19"/>
    </row>
    <row r="34" spans="2:23" ht="18.75" customHeight="1" x14ac:dyDescent="0.4">
      <c r="B34" s="16"/>
      <c r="C34" s="16"/>
      <c r="D34" s="16"/>
      <c r="E34" s="16"/>
      <c r="F34" s="16"/>
      <c r="G34" s="16"/>
      <c r="H34" s="16">
        <v>7.3</v>
      </c>
      <c r="I34" s="16"/>
      <c r="J34" s="16">
        <v>16.899999999999999</v>
      </c>
      <c r="K34" s="16">
        <v>1.2</v>
      </c>
      <c r="L34" s="16"/>
      <c r="N34" s="28" t="s">
        <v>39</v>
      </c>
      <c r="O34" s="31"/>
      <c r="P34" s="39">
        <f>MAX(P9:P24)</f>
        <v>251</v>
      </c>
      <c r="Q34" s="40"/>
      <c r="R34" s="37">
        <f t="shared" ref="R34:V34" si="1">MAX(R12,R16,R20,R24)</f>
        <v>2.76</v>
      </c>
      <c r="S34" s="40"/>
      <c r="T34" s="37">
        <f t="shared" si="1"/>
        <v>7.12</v>
      </c>
      <c r="U34" s="40"/>
      <c r="V34" s="38">
        <f t="shared" si="1"/>
        <v>0.42399999999999999</v>
      </c>
    </row>
    <row r="35" spans="2:23" ht="28.5" customHeight="1" x14ac:dyDescent="0.4">
      <c r="B35" s="49" t="s">
        <v>58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N35" s="19"/>
      <c r="O35" s="32"/>
      <c r="P35" s="19"/>
      <c r="Q35" s="19"/>
      <c r="R35" s="19"/>
      <c r="S35" s="19"/>
      <c r="T35" s="19"/>
      <c r="U35" s="19"/>
      <c r="V35" s="19"/>
    </row>
    <row r="36" spans="2:23" ht="28.5" customHeight="1" x14ac:dyDescent="0.4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N36" s="1" t="s">
        <v>41</v>
      </c>
      <c r="V36" s="19"/>
    </row>
    <row r="37" spans="2:23" ht="32.25" customHeight="1" x14ac:dyDescent="0.4">
      <c r="B37" s="41" t="s">
        <v>56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N37" s="33" t="s">
        <v>51</v>
      </c>
      <c r="O37" s="34"/>
      <c r="P37" s="34"/>
      <c r="Q37" s="34"/>
      <c r="R37" s="34"/>
      <c r="S37" s="34"/>
      <c r="T37" s="34"/>
      <c r="U37" s="34"/>
    </row>
    <row r="38" spans="2:23" x14ac:dyDescent="0.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2:23" ht="35.25" customHeight="1" x14ac:dyDescent="0.4"/>
    <row r="42" spans="2:23" ht="41.25" customHeight="1" x14ac:dyDescent="0.4"/>
  </sheetData>
  <mergeCells count="23">
    <mergeCell ref="B3:C3"/>
    <mergeCell ref="O7:O8"/>
    <mergeCell ref="D4:G4"/>
    <mergeCell ref="E7:G7"/>
    <mergeCell ref="H7:H8"/>
    <mergeCell ref="D7:D8"/>
    <mergeCell ref="B7:B8"/>
    <mergeCell ref="C7:C8"/>
    <mergeCell ref="N4:O4"/>
    <mergeCell ref="T7:T8"/>
    <mergeCell ref="U7:U8"/>
    <mergeCell ref="V7:V8"/>
    <mergeCell ref="B17:L19"/>
    <mergeCell ref="N7:N8"/>
    <mergeCell ref="Q7:Q8"/>
    <mergeCell ref="R7:R8"/>
    <mergeCell ref="P7:P8"/>
    <mergeCell ref="B37:L38"/>
    <mergeCell ref="F21:L21"/>
    <mergeCell ref="E21:E22"/>
    <mergeCell ref="C21:D21"/>
    <mergeCell ref="S7:S8"/>
    <mergeCell ref="B35:L36"/>
  </mergeCells>
  <phoneticPr fontId="1"/>
  <pageMargins left="0.7" right="0.7" top="0.75" bottom="0.75" header="0.3" footer="0.3"/>
  <pageSetup paperSize="9" scale="73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記入例(日最大50㎥以上)</vt:lpstr>
      <vt:lpstr>'記入例(日最大50㎥以上)'!Print_Area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2021-04-21T06:50:35Z</cp:lastPrinted>
  <dcterms:created xsi:type="dcterms:W3CDTF">2021-02-09T03:54:59Z</dcterms:created>
  <dcterms:modified xsi:type="dcterms:W3CDTF">2021-04-21T06:58:10Z</dcterms:modified>
</cp:coreProperties>
</file>